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120" yWindow="465" windowWidth="15120" windowHeight="7650" firstSheet="2" activeTab="2"/>
  </bookViews>
  <sheets>
    <sheet name="2020 МБ" sheetId="2" r:id="rId1"/>
    <sheet name="План РБ и МБ общее 2020" sheetId="3" r:id="rId2"/>
    <sheet name="План РБ и МБ общее 2020 (2)" sheetId="8" r:id="rId3"/>
  </sheets>
  <calcPr calcId="144525" refMode="R1C1"/>
</workbook>
</file>

<file path=xl/calcChain.xml><?xml version="1.0" encoding="utf-8"?>
<calcChain xmlns="http://schemas.openxmlformats.org/spreadsheetml/2006/main">
  <c r="O17" i="8" l="1"/>
  <c r="O16" i="8"/>
  <c r="O15" i="8"/>
  <c r="O14" i="8"/>
  <c r="O13" i="8"/>
  <c r="O10" i="8"/>
  <c r="O9" i="8"/>
  <c r="O8" i="8"/>
  <c r="O7" i="8"/>
  <c r="N6" i="8"/>
  <c r="N18" i="8" s="1"/>
  <c r="M6" i="8"/>
  <c r="M18" i="8" s="1"/>
  <c r="L6" i="8"/>
  <c r="L18" i="8" s="1"/>
  <c r="K6" i="8"/>
  <c r="K18" i="8" s="1"/>
  <c r="J6" i="8"/>
  <c r="J18" i="8" s="1"/>
  <c r="I6" i="8"/>
  <c r="I18" i="8" s="1"/>
  <c r="H6" i="8"/>
  <c r="H18" i="8" s="1"/>
  <c r="G6" i="8"/>
  <c r="G18" i="8" s="1"/>
  <c r="F6" i="8"/>
  <c r="F18" i="8" s="1"/>
  <c r="E6" i="8"/>
  <c r="E18" i="8" s="1"/>
  <c r="D6" i="8"/>
  <c r="D18" i="8" s="1"/>
  <c r="C6" i="8"/>
  <c r="C18" i="8" s="1"/>
  <c r="O6" i="8" l="1"/>
  <c r="O18" i="8" s="1"/>
  <c r="O10" i="3" l="1"/>
  <c r="O9" i="3"/>
  <c r="O8" i="3"/>
  <c r="N6" i="3"/>
  <c r="M6" i="3"/>
  <c r="M18" i="3" s="1"/>
  <c r="L6" i="3"/>
  <c r="L18" i="3" s="1"/>
  <c r="K6" i="3"/>
  <c r="J6" i="3"/>
  <c r="J18" i="3" s="1"/>
  <c r="I6" i="3"/>
  <c r="H6" i="3"/>
  <c r="G6" i="3"/>
  <c r="G18" i="3" s="1"/>
  <c r="F6" i="3"/>
  <c r="F18" i="3" s="1"/>
  <c r="E6" i="3"/>
  <c r="D6" i="3"/>
  <c r="C6" i="3"/>
  <c r="O7" i="3"/>
  <c r="O13" i="3"/>
  <c r="O14" i="3"/>
  <c r="O15" i="3"/>
  <c r="O16" i="3"/>
  <c r="O17" i="3"/>
  <c r="E18" i="3"/>
  <c r="H18" i="3"/>
  <c r="K18" i="3"/>
  <c r="N37" i="3"/>
  <c r="M37" i="3"/>
  <c r="L37" i="3"/>
  <c r="K37" i="3"/>
  <c r="J37" i="3"/>
  <c r="I37" i="3"/>
  <c r="H37" i="3"/>
  <c r="G37" i="3"/>
  <c r="F37" i="3"/>
  <c r="E37" i="3"/>
  <c r="D37" i="3"/>
  <c r="C37" i="3"/>
  <c r="O36" i="3"/>
  <c r="O35" i="3"/>
  <c r="O34" i="3"/>
  <c r="O33" i="3"/>
  <c r="O32" i="3"/>
  <c r="O31" i="3"/>
  <c r="O30" i="3"/>
  <c r="O29" i="3"/>
  <c r="O28" i="3"/>
  <c r="O27" i="3"/>
  <c r="O26" i="3"/>
  <c r="O25" i="3"/>
  <c r="O37" i="3" l="1"/>
  <c r="O6" i="3"/>
  <c r="O18" i="3" s="1"/>
  <c r="C18" i="3"/>
  <c r="N18" i="3"/>
  <c r="I18" i="3"/>
  <c r="D18" i="3"/>
  <c r="D20" i="2" l="1"/>
  <c r="E20" i="2"/>
  <c r="F20" i="2"/>
  <c r="G20" i="2"/>
  <c r="H20" i="2"/>
  <c r="I20" i="2"/>
  <c r="J20" i="2"/>
  <c r="K20" i="2"/>
  <c r="L20" i="2"/>
  <c r="M20" i="2"/>
  <c r="N20" i="2"/>
  <c r="O20" i="2"/>
  <c r="P20" i="2" l="1"/>
  <c r="P9" i="2"/>
  <c r="P10" i="2"/>
  <c r="P11" i="2"/>
  <c r="P12" i="2"/>
  <c r="P13" i="2"/>
  <c r="P14" i="2"/>
  <c r="P15" i="2"/>
  <c r="P16" i="2"/>
  <c r="P17" i="2"/>
  <c r="P18" i="2"/>
  <c r="P19" i="2"/>
  <c r="P8" i="2"/>
  <c r="P21" i="2" l="1"/>
</calcChain>
</file>

<file path=xl/sharedStrings.xml><?xml version="1.0" encoding="utf-8"?>
<sst xmlns="http://schemas.openxmlformats.org/spreadsheetml/2006/main" count="124" uniqueCount="45">
  <si>
    <t>№</t>
  </si>
  <si>
    <t>Наименование специфики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</si>
  <si>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</si>
  <si>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</si>
  <si>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</si>
  <si>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</si>
  <si>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</si>
  <si>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</si>
  <si>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</si>
  <si>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</si>
  <si>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</si>
  <si>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</si>
  <si>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</si>
  <si>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</si>
  <si>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</si>
  <si>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Компенсационные выплаты</t>
  </si>
  <si>
    <t>социальный налог</t>
  </si>
  <si>
    <t>социальные отчисления</t>
  </si>
  <si>
    <t>медикаменты</t>
  </si>
  <si>
    <t>связь</t>
  </si>
  <si>
    <t>оплата труда</t>
  </si>
  <si>
    <t>мед.страхование</t>
  </si>
  <si>
    <t>приобретение прочих запасов</t>
  </si>
  <si>
    <t>Прочие услуги и работы</t>
  </si>
  <si>
    <t>ДО № 34</t>
  </si>
  <si>
    <t>Итого:</t>
  </si>
  <si>
    <t>Вода</t>
  </si>
  <si>
    <t>Свет</t>
  </si>
  <si>
    <t>Тепло</t>
  </si>
  <si>
    <t>резерв</t>
  </si>
  <si>
    <t>Выделено по договору, акт выполненых работ</t>
  </si>
  <si>
    <t>ГККП Ясли сда №34 Балбулак  детальный план на 01 января  2020 год по РБ</t>
  </si>
  <si>
    <t>ГККП Ясли сда №34 Балбулак  детальный план на 01 января  2020 год на МБ</t>
  </si>
  <si>
    <t xml:space="preserve">ГККП Ясли сда №34 Балбулак  детальный план на 01 января  2020 год </t>
  </si>
  <si>
    <t>Утверждаю:___________ Айткалиева А.М</t>
  </si>
  <si>
    <t>директор ГККП Я/С №34 "Балбулак"</t>
  </si>
  <si>
    <t>Бухгалтер:                        Садыкова Л.И</t>
  </si>
  <si>
    <t xml:space="preserve">Детальный    план на   2020 год. </t>
  </si>
  <si>
    <t>Связь</t>
  </si>
  <si>
    <t>Оплата труда</t>
  </si>
  <si>
    <t>Социальный налог</t>
  </si>
  <si>
    <t>Социальные отчисления</t>
  </si>
  <si>
    <t>Мед.страхование</t>
  </si>
  <si>
    <t>Медикаменты</t>
  </si>
  <si>
    <t>Приобретение прочих запасов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</si>
</sst>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i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0" xfId="0" applyFont="1" applyFill="1"/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3" fillId="2" borderId="5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/>
    </xf>
    <xf numFmtId="0" fontId="3" fillId="2" borderId="2" xfId="0" applyFont="1" applyFill="1" applyBorder="1"/>
    <xf numFmtId="0" fontId="1" fillId="2" borderId="0" xfId="0" applyFont="1" applyFill="1" applyAlignment="1">
      <alignment horizontal="center"/>
    </xf>
    <xf numFmtId="0" fontId="2" fillId="0" borderId="7" xfId="0" applyFont="1" applyBorder="1" applyAlignment="1">
      <alignment horizontal="center"/>
    </xf>
    <xf numFmtId="0" fontId="0" fillId="3" borderId="0" xfId="0" applyFill="1"/>
    <xf numFmtId="0" fontId="3" fillId="3" borderId="5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4" borderId="0" xfId="0" applyFill="1"/>
    <xf numFmtId="0" fontId="5" fillId="0" borderId="0" xfId="0" applyFont="1"/>
    <xf numFmtId="0" fontId="1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164" fontId="6" fillId="0" borderId="7" xfId="0" applyNumberFormat="1" applyFont="1" applyBorder="1" applyAlignment="1"/>
    <xf numFmtId="1" fontId="6" fillId="0" borderId="7" xfId="0" applyNumberFormat="1" applyFont="1" applyBorder="1" applyAlignment="1">
      <alignment horizontal="center" wrapText="1"/>
    </xf>
    <xf numFmtId="1" fontId="6" fillId="0" borderId="10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164" fontId="6" fillId="5" borderId="7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top" wrapText="1"/>
    </xf>
    <xf numFmtId="0" fontId="9" fillId="0" borderId="8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164" fontId="6" fillId="5" borderId="10" xfId="0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4" fillId="2" borderId="0" xfId="0" applyFont="1" applyFill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4" xfId="0" applyFont="1" applyFill="1" applyBorder="1"/>
    <xf numFmtId="0" fontId="13" fillId="0" borderId="7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3" fillId="2" borderId="5" xfId="0" applyFont="1" applyFill="1" applyBorder="1"/>
    <xf numFmtId="1" fontId="15" fillId="0" borderId="7" xfId="0" applyNumberFormat="1" applyFont="1" applyBorder="1" applyAlignment="1"/>
    <xf numFmtId="1" fontId="15" fillId="0" borderId="7" xfId="0" applyNumberFormat="1" applyFont="1" applyBorder="1" applyAlignment="1">
      <alignment horizontal="center" wrapText="1"/>
    </xf>
    <xf numFmtId="1" fontId="15" fillId="0" borderId="10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164" fontId="15" fillId="5" borderId="7" xfId="0" applyNumberFormat="1" applyFont="1" applyFill="1" applyBorder="1" applyAlignment="1">
      <alignment horizontal="center"/>
    </xf>
    <xf numFmtId="164" fontId="14" fillId="2" borderId="5" xfId="0" applyNumberFormat="1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 vertical="top" wrapText="1"/>
    </xf>
    <xf numFmtId="0" fontId="16" fillId="0" borderId="8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64" fontId="15" fillId="5" borderId="10" xfId="0" applyNumberFormat="1" applyFont="1" applyFill="1" applyBorder="1" applyAlignment="1">
      <alignment horizontal="center"/>
    </xf>
    <xf numFmtId="0" fontId="14" fillId="2" borderId="2" xfId="0" applyFont="1" applyFill="1" applyBorder="1"/>
    <xf numFmtId="0" fontId="14" fillId="3" borderId="5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8" fillId="0" borderId="0" xfId="0" applyFont="1"/>
    <xf numFmtId="0" fontId="19" fillId="0" borderId="0" xfId="0" applyFont="1"/>
    <xf numFmtId="0" fontId="1" fillId="2" borderId="9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2:P23"/>
  <sheetViews>
    <sheetView topLeftCell="B1" workbookViewId="0">
      <selection activeCell="R14" sqref="R14"/>
    </sheetView>
  </sheetViews>
  <sheetFormatPr defaultRowHeight="15" x14ac:dyDescent="0.25"/>
  <cols>
    <col min="1" max="1" width="4.42578125" hidden="1" customWidth="1"/>
    <col min="2" max="2" width="5.85546875" customWidth="1"/>
    <col min="3" max="3" width="22.5703125" customWidth="1"/>
    <col min="4" max="4" width="7.42578125" customWidth="1"/>
    <col min="5" max="5" width="8.140625" customWidth="1"/>
    <col min="6" max="6" width="8" customWidth="1"/>
    <col min="7" max="7" width="7.28515625" customWidth="1"/>
    <col min="8" max="8" width="7.7109375" customWidth="1"/>
    <col min="9" max="9" width="7" customWidth="1"/>
    <col min="10" max="10" width="7.85546875" customWidth="1"/>
    <col min="11" max="11" width="6.85546875" customWidth="1"/>
    <col min="13" max="13" width="6.5703125" customWidth="1"/>
    <col min="14" max="14" width="7.42578125" customWidth="1"/>
    <col min="15" max="15" width="7.5703125" customWidth="1"/>
  </cols>
  <sheetData>
    <row r="2" spans="2:16" x14ac:dyDescent="0.25">
      <c r="C2" s="69" t="s">
        <v>34</v>
      </c>
      <c r="D2" s="69"/>
      <c r="E2" s="69"/>
      <c r="F2" s="69"/>
    </row>
    <row r="3" spans="2:16" x14ac:dyDescent="0.25">
      <c r="C3" s="69" t="s">
        <v>35</v>
      </c>
      <c r="D3" s="69"/>
      <c r="E3" s="69"/>
      <c r="F3" s="69"/>
    </row>
    <row r="4" spans="2:16" ht="18.75" x14ac:dyDescent="0.3">
      <c r="C4" s="23" t="s">
        <v>32</v>
      </c>
      <c r="D4" s="23"/>
      <c r="E4" s="23"/>
      <c r="F4" s="23"/>
      <c r="G4" s="23"/>
      <c r="H4" s="23"/>
      <c r="I4" s="23"/>
    </row>
    <row r="5" spans="2:16" ht="1.5" customHeight="1" x14ac:dyDescent="0.25"/>
    <row r="6" spans="2:16" ht="15.75" thickBot="1" x14ac:dyDescent="0.3">
      <c r="B6" s="15"/>
      <c r="C6" s="1"/>
      <c r="D6" s="15"/>
      <c r="E6" s="15"/>
      <c r="F6" s="2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2:16" ht="15.75" thickBot="1" x14ac:dyDescent="0.3">
      <c r="B7" s="3" t="s">
        <v>0</v>
      </c>
      <c r="C7" s="4" t="s">
        <v>1</v>
      </c>
      <c r="D7" s="5" t="s">
        <v>2</v>
      </c>
      <c r="E7" s="5" t="s">
        <v>3</v>
      </c>
      <c r="F7" s="5" t="s">
        <v>4</v>
      </c>
      <c r="G7" s="5" t="s">
        <v>5</v>
      </c>
      <c r="H7" s="5" t="s">
        <v>6</v>
      </c>
      <c r="I7" s="5" t="s">
        <v>7</v>
      </c>
      <c r="J7" s="5" t="s">
        <v>8</v>
      </c>
      <c r="K7" s="5" t="s">
        <v>9</v>
      </c>
      <c r="L7" s="5" t="s">
        <v>10</v>
      </c>
      <c r="M7" s="5" t="s">
        <v>11</v>
      </c>
      <c r="N7" s="5" t="s">
        <v>12</v>
      </c>
      <c r="O7" s="5" t="s">
        <v>13</v>
      </c>
      <c r="P7" s="5" t="s">
        <v>14</v>
      </c>
    </row>
    <row r="8" spans="2:16" ht="15.75" thickBot="1" x14ac:dyDescent="0.3">
      <c r="B8" s="6">
        <v>111</v>
      </c>
      <c r="C8" s="7" t="s">
        <v>20</v>
      </c>
      <c r="D8" s="25">
        <v>5628</v>
      </c>
      <c r="E8" s="25">
        <v>5628</v>
      </c>
      <c r="F8" s="25">
        <v>5628</v>
      </c>
      <c r="G8" s="25">
        <v>5628</v>
      </c>
      <c r="H8" s="26">
        <v>7987</v>
      </c>
      <c r="I8" s="26">
        <v>7141</v>
      </c>
      <c r="J8" s="25">
        <v>5628</v>
      </c>
      <c r="K8" s="25">
        <v>5628</v>
      </c>
      <c r="L8" s="25">
        <v>5628</v>
      </c>
      <c r="M8" s="25">
        <v>5628</v>
      </c>
      <c r="N8" s="25">
        <v>5628</v>
      </c>
      <c r="O8" s="25">
        <v>5628</v>
      </c>
      <c r="P8" s="27">
        <f>D8+E8+F8+G8+H8+I8+J8+K8+L8+M8+N8+O8</f>
        <v>71408</v>
      </c>
    </row>
    <row r="9" spans="2:16" ht="15.75" thickBot="1" x14ac:dyDescent="0.3">
      <c r="B9" s="6">
        <v>113</v>
      </c>
      <c r="C9" s="9" t="s">
        <v>15</v>
      </c>
      <c r="D9" s="28"/>
      <c r="E9" s="29">
        <v>150</v>
      </c>
      <c r="F9" s="30"/>
      <c r="G9" s="26"/>
      <c r="H9" s="26">
        <v>1298</v>
      </c>
      <c r="I9" s="25">
        <v>1716</v>
      </c>
      <c r="J9" s="31">
        <v>140</v>
      </c>
      <c r="K9" s="26"/>
      <c r="L9" s="26"/>
      <c r="M9" s="32"/>
      <c r="N9" s="26"/>
      <c r="O9" s="33"/>
      <c r="P9" s="27">
        <f t="shared" ref="P9:P19" si="0">D9+E9+F9+G9+H9+I9+J9+K9+L9+M9+N9+O9</f>
        <v>3304</v>
      </c>
    </row>
    <row r="10" spans="2:16" ht="15.75" thickBot="1" x14ac:dyDescent="0.3">
      <c r="B10" s="6">
        <v>121</v>
      </c>
      <c r="C10" s="9" t="s">
        <v>16</v>
      </c>
      <c r="D10" s="26">
        <v>304</v>
      </c>
      <c r="E10" s="26">
        <v>304</v>
      </c>
      <c r="F10" s="26">
        <v>304</v>
      </c>
      <c r="G10" s="26">
        <v>304</v>
      </c>
      <c r="H10" s="26">
        <v>431</v>
      </c>
      <c r="I10" s="26">
        <v>386</v>
      </c>
      <c r="J10" s="26">
        <v>304</v>
      </c>
      <c r="K10" s="26">
        <v>304</v>
      </c>
      <c r="L10" s="26">
        <v>304</v>
      </c>
      <c r="M10" s="26">
        <v>304</v>
      </c>
      <c r="N10" s="26">
        <v>304</v>
      </c>
      <c r="O10" s="26">
        <v>304</v>
      </c>
      <c r="P10" s="27">
        <f t="shared" si="0"/>
        <v>3857</v>
      </c>
    </row>
    <row r="11" spans="2:16" ht="15.75" thickBot="1" x14ac:dyDescent="0.3">
      <c r="B11" s="6">
        <v>122</v>
      </c>
      <c r="C11" s="9" t="s">
        <v>17</v>
      </c>
      <c r="D11" s="26">
        <v>177</v>
      </c>
      <c r="E11" s="26">
        <v>177</v>
      </c>
      <c r="F11" s="26">
        <v>177</v>
      </c>
      <c r="G11" s="26">
        <v>177</v>
      </c>
      <c r="H11" s="26">
        <v>252</v>
      </c>
      <c r="I11" s="26">
        <v>225</v>
      </c>
      <c r="J11" s="26">
        <v>177</v>
      </c>
      <c r="K11" s="26">
        <v>177</v>
      </c>
      <c r="L11" s="26">
        <v>177</v>
      </c>
      <c r="M11" s="26">
        <v>177</v>
      </c>
      <c r="N11" s="26">
        <v>177</v>
      </c>
      <c r="O11" s="26">
        <v>177</v>
      </c>
      <c r="P11" s="27">
        <f t="shared" si="0"/>
        <v>2247</v>
      </c>
    </row>
    <row r="12" spans="2:16" ht="15.75" thickBot="1" x14ac:dyDescent="0.3">
      <c r="B12" s="10">
        <v>124</v>
      </c>
      <c r="C12" s="9" t="s">
        <v>21</v>
      </c>
      <c r="D12" s="26">
        <v>113</v>
      </c>
      <c r="E12" s="26">
        <v>113</v>
      </c>
      <c r="F12" s="26">
        <v>113</v>
      </c>
      <c r="G12" s="26">
        <v>113</v>
      </c>
      <c r="H12" s="26">
        <v>160</v>
      </c>
      <c r="I12" s="26">
        <v>143</v>
      </c>
      <c r="J12" s="26">
        <v>113</v>
      </c>
      <c r="K12" s="26">
        <v>113</v>
      </c>
      <c r="L12" s="26">
        <v>113</v>
      </c>
      <c r="M12" s="26">
        <v>113</v>
      </c>
      <c r="N12" s="26">
        <v>113</v>
      </c>
      <c r="O12" s="26">
        <v>113</v>
      </c>
      <c r="P12" s="27">
        <f t="shared" si="0"/>
        <v>1433</v>
      </c>
    </row>
    <row r="13" spans="2:16" ht="15.75" thickBot="1" x14ac:dyDescent="0.3">
      <c r="B13" s="6">
        <v>142</v>
      </c>
      <c r="C13" s="9" t="s">
        <v>18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27">
        <f t="shared" si="0"/>
        <v>0</v>
      </c>
    </row>
    <row r="14" spans="2:16" ht="15.75" thickBot="1" x14ac:dyDescent="0.3">
      <c r="B14" s="6">
        <v>149</v>
      </c>
      <c r="C14" s="9" t="s">
        <v>22</v>
      </c>
      <c r="D14" s="35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27">
        <f t="shared" si="0"/>
        <v>0</v>
      </c>
    </row>
    <row r="15" spans="2:16" ht="15.75" thickBot="1" x14ac:dyDescent="0.3">
      <c r="B15" s="6">
        <v>151</v>
      </c>
      <c r="C15" s="7" t="s">
        <v>26</v>
      </c>
      <c r="D15" s="37">
        <v>183</v>
      </c>
      <c r="E15" s="37">
        <v>181</v>
      </c>
      <c r="F15" s="37">
        <v>152</v>
      </c>
      <c r="G15" s="37">
        <v>178</v>
      </c>
      <c r="H15" s="37">
        <v>164</v>
      </c>
      <c r="I15" s="37">
        <v>188</v>
      </c>
      <c r="J15" s="37">
        <v>193</v>
      </c>
      <c r="K15" s="37">
        <v>195</v>
      </c>
      <c r="L15" s="37">
        <v>186</v>
      </c>
      <c r="M15" s="37">
        <v>154</v>
      </c>
      <c r="N15" s="37">
        <v>190</v>
      </c>
      <c r="O15" s="37">
        <v>170</v>
      </c>
      <c r="P15" s="27">
        <f t="shared" si="0"/>
        <v>2134</v>
      </c>
    </row>
    <row r="16" spans="2:16" ht="15.75" thickBot="1" x14ac:dyDescent="0.3">
      <c r="B16" s="6">
        <v>151</v>
      </c>
      <c r="C16" s="7" t="s">
        <v>27</v>
      </c>
      <c r="D16" s="37">
        <v>225</v>
      </c>
      <c r="E16" s="37">
        <v>192</v>
      </c>
      <c r="F16" s="37">
        <v>189</v>
      </c>
      <c r="G16" s="37">
        <v>174</v>
      </c>
      <c r="H16" s="37">
        <v>143</v>
      </c>
      <c r="I16" s="37">
        <v>372</v>
      </c>
      <c r="J16" s="37">
        <v>96</v>
      </c>
      <c r="K16" s="37">
        <v>91</v>
      </c>
      <c r="L16" s="37">
        <v>138</v>
      </c>
      <c r="M16" s="37">
        <v>156</v>
      </c>
      <c r="N16" s="37">
        <v>120</v>
      </c>
      <c r="O16" s="37">
        <v>120</v>
      </c>
      <c r="P16" s="27">
        <f t="shared" si="0"/>
        <v>2016</v>
      </c>
    </row>
    <row r="17" spans="2:16" ht="15.75" thickBot="1" x14ac:dyDescent="0.3">
      <c r="B17" s="6">
        <v>151</v>
      </c>
      <c r="C17" s="7" t="s">
        <v>28</v>
      </c>
      <c r="D17" s="37">
        <v>1275</v>
      </c>
      <c r="E17" s="37">
        <v>1104</v>
      </c>
      <c r="F17" s="37">
        <v>848</v>
      </c>
      <c r="G17" s="37">
        <v>616</v>
      </c>
      <c r="H17" s="37">
        <v>379</v>
      </c>
      <c r="I17" s="37">
        <v>38</v>
      </c>
      <c r="J17" s="37">
        <v>18</v>
      </c>
      <c r="K17" s="37">
        <v>16</v>
      </c>
      <c r="L17" s="37">
        <v>147</v>
      </c>
      <c r="M17" s="26">
        <v>173</v>
      </c>
      <c r="N17" s="26">
        <v>1087</v>
      </c>
      <c r="O17" s="37">
        <v>990</v>
      </c>
      <c r="P17" s="27">
        <f t="shared" si="0"/>
        <v>6691</v>
      </c>
    </row>
    <row r="18" spans="2:16" ht="15.75" thickBot="1" x14ac:dyDescent="0.3">
      <c r="B18" s="6">
        <v>152</v>
      </c>
      <c r="C18" s="9" t="s">
        <v>19</v>
      </c>
      <c r="D18" s="38">
        <v>20</v>
      </c>
      <c r="E18" s="38">
        <v>20</v>
      </c>
      <c r="F18" s="38">
        <v>20</v>
      </c>
      <c r="G18" s="38">
        <v>20</v>
      </c>
      <c r="H18" s="38">
        <v>20</v>
      </c>
      <c r="I18" s="38">
        <v>20</v>
      </c>
      <c r="J18" s="38">
        <v>20</v>
      </c>
      <c r="K18" s="38">
        <v>20</v>
      </c>
      <c r="L18" s="38">
        <v>20</v>
      </c>
      <c r="M18" s="38">
        <v>20</v>
      </c>
      <c r="N18" s="38">
        <v>20</v>
      </c>
      <c r="O18" s="38">
        <v>20</v>
      </c>
      <c r="P18" s="27">
        <f t="shared" si="0"/>
        <v>240</v>
      </c>
    </row>
    <row r="19" spans="2:16" ht="15.75" thickBot="1" x14ac:dyDescent="0.3">
      <c r="B19" s="10">
        <v>159</v>
      </c>
      <c r="C19" s="1" t="s">
        <v>23</v>
      </c>
      <c r="D19" s="26">
        <v>770</v>
      </c>
      <c r="E19" s="26"/>
      <c r="F19" s="26">
        <v>390</v>
      </c>
      <c r="G19" s="26">
        <v>377</v>
      </c>
      <c r="H19" s="26"/>
      <c r="I19" s="26">
        <v>249</v>
      </c>
      <c r="J19" s="26">
        <v>688</v>
      </c>
      <c r="K19" s="26">
        <v>414</v>
      </c>
      <c r="L19" s="26">
        <v>194</v>
      </c>
      <c r="M19" s="26"/>
      <c r="N19" s="26">
        <v>103</v>
      </c>
      <c r="O19" s="26">
        <v>44</v>
      </c>
      <c r="P19" s="27">
        <f t="shared" si="0"/>
        <v>3229</v>
      </c>
    </row>
    <row r="20" spans="2:16" ht="15.75" thickBot="1" x14ac:dyDescent="0.3">
      <c r="B20" s="3"/>
      <c r="C20" s="14" t="s">
        <v>25</v>
      </c>
      <c r="D20" s="39">
        <f t="shared" ref="D20:O20" si="1">SUM(D8:D19)</f>
        <v>8695</v>
      </c>
      <c r="E20" s="39">
        <f t="shared" si="1"/>
        <v>7869</v>
      </c>
      <c r="F20" s="39">
        <f t="shared" si="1"/>
        <v>7821</v>
      </c>
      <c r="G20" s="39">
        <f t="shared" si="1"/>
        <v>7587</v>
      </c>
      <c r="H20" s="39">
        <f t="shared" si="1"/>
        <v>10834</v>
      </c>
      <c r="I20" s="39">
        <f t="shared" si="1"/>
        <v>10478</v>
      </c>
      <c r="J20" s="39">
        <f t="shared" si="1"/>
        <v>7377</v>
      </c>
      <c r="K20" s="39">
        <f t="shared" si="1"/>
        <v>6958</v>
      </c>
      <c r="L20" s="39">
        <f t="shared" si="1"/>
        <v>6907</v>
      </c>
      <c r="M20" s="39">
        <f t="shared" si="1"/>
        <v>6725</v>
      </c>
      <c r="N20" s="39">
        <f t="shared" si="1"/>
        <v>7742</v>
      </c>
      <c r="O20" s="39">
        <f t="shared" si="1"/>
        <v>7566</v>
      </c>
      <c r="P20" s="27">
        <f>D20+E20+F20+G20+H20+I20+J20+K20+L20+M20+N20+O20</f>
        <v>96559</v>
      </c>
    </row>
    <row r="21" spans="2:16" ht="0.75" customHeight="1" x14ac:dyDescent="0.25">
      <c r="C21" s="71" t="s">
        <v>30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 t="s">
        <v>29</v>
      </c>
      <c r="O21" s="17">
        <v>9500</v>
      </c>
      <c r="P21" s="17">
        <f>P20-O21</f>
        <v>87059</v>
      </c>
    </row>
    <row r="22" spans="2:16" hidden="1" x14ac:dyDescent="0.25">
      <c r="C22" s="72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22"/>
    </row>
    <row r="23" spans="2:16" x14ac:dyDescent="0.25"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</sheetData>
  <mergeCells count="1">
    <mergeCell ref="C21:C22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O37"/>
  <sheetViews>
    <sheetView topLeftCell="A7" workbookViewId="0">
      <selection activeCell="R18" sqref="R18"/>
    </sheetView>
  </sheetViews>
  <sheetFormatPr defaultRowHeight="15" x14ac:dyDescent="0.25"/>
  <cols>
    <col min="1" max="1" width="6.85546875" customWidth="1"/>
    <col min="2" max="2" width="15.85546875" customWidth="1"/>
    <col min="3" max="3" width="7" customWidth="1"/>
    <col min="4" max="4" width="9" customWidth="1"/>
    <col min="5" max="5" width="7.7109375" customWidth="1"/>
    <col min="6" max="6" width="7.5703125" customWidth="1"/>
    <col min="7" max="7" width="8" customWidth="1"/>
    <col min="8" max="8" width="8.140625" customWidth="1"/>
    <col min="9" max="9" width="7.140625" customWidth="1"/>
    <col min="10" max="10" width="7.85546875" customWidth="1"/>
    <col min="12" max="12" width="7.7109375" customWidth="1"/>
    <col min="13" max="13" width="7.85546875" customWidth="1"/>
    <col min="14" max="14" width="8.42578125" customWidth="1"/>
  </cols>
  <sheetData>
    <row r="1" spans="1:15" ht="2.25" customHeight="1" x14ac:dyDescent="0.25"/>
    <row r="3" spans="1:15" ht="18.75" x14ac:dyDescent="0.3">
      <c r="A3" s="40"/>
      <c r="B3" s="41" t="s">
        <v>33</v>
      </c>
      <c r="C3" s="41"/>
      <c r="D3" s="41"/>
      <c r="E3" s="41"/>
      <c r="F3" s="41"/>
      <c r="G3" s="41"/>
      <c r="H3" s="41"/>
      <c r="I3" s="40"/>
      <c r="J3" s="40"/>
      <c r="K3" s="40"/>
      <c r="L3" s="40"/>
      <c r="M3" s="40"/>
      <c r="N3" s="40"/>
      <c r="O3" s="40"/>
    </row>
    <row r="4" spans="1:15" ht="15.75" thickBot="1" x14ac:dyDescent="0.3">
      <c r="A4" s="42"/>
      <c r="B4" s="43"/>
      <c r="C4" s="42"/>
      <c r="D4" s="42"/>
      <c r="E4" s="44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15.75" thickBot="1" x14ac:dyDescent="0.3">
      <c r="A5" s="67" t="s">
        <v>0</v>
      </c>
      <c r="B5" s="65" t="s">
        <v>1</v>
      </c>
      <c r="C5" s="68" t="s">
        <v>2</v>
      </c>
      <c r="D5" s="68" t="s">
        <v>3</v>
      </c>
      <c r="E5" s="68" t="s">
        <v>4</v>
      </c>
      <c r="F5" s="68" t="s">
        <v>5</v>
      </c>
      <c r="G5" s="68" t="s">
        <v>6</v>
      </c>
      <c r="H5" s="68" t="s">
        <v>7</v>
      </c>
      <c r="I5" s="68" t="s">
        <v>8</v>
      </c>
      <c r="J5" s="68" t="s">
        <v>9</v>
      </c>
      <c r="K5" s="68" t="s">
        <v>10</v>
      </c>
      <c r="L5" s="68" t="s">
        <v>11</v>
      </c>
      <c r="M5" s="68" t="s">
        <v>12</v>
      </c>
      <c r="N5" s="68" t="s">
        <v>13</v>
      </c>
      <c r="O5" s="68" t="s">
        <v>14</v>
      </c>
    </row>
    <row r="6" spans="1:15" ht="15.75" thickBot="1" x14ac:dyDescent="0.3">
      <c r="A6" s="46">
        <v>111</v>
      </c>
      <c r="B6" s="47" t="s">
        <v>20</v>
      </c>
      <c r="C6" s="48">
        <f>5628+856</f>
        <v>6484</v>
      </c>
      <c r="D6" s="48">
        <f>5628+856</f>
        <v>6484</v>
      </c>
      <c r="E6" s="48">
        <f>5628+856</f>
        <v>6484</v>
      </c>
      <c r="F6" s="48">
        <f>5628+856</f>
        <v>6484</v>
      </c>
      <c r="G6" s="49">
        <f>7987+856</f>
        <v>8843</v>
      </c>
      <c r="H6" s="49">
        <f>7141+856</f>
        <v>7997</v>
      </c>
      <c r="I6" s="48">
        <f>5628+856</f>
        <v>6484</v>
      </c>
      <c r="J6" s="48">
        <f>5628+856</f>
        <v>6484</v>
      </c>
      <c r="K6" s="48">
        <f>5628+856</f>
        <v>6484</v>
      </c>
      <c r="L6" s="48">
        <f>5628+856</f>
        <v>6484</v>
      </c>
      <c r="M6" s="48">
        <f>5628+856</f>
        <v>6484</v>
      </c>
      <c r="N6" s="48">
        <f>5628+857</f>
        <v>6485</v>
      </c>
      <c r="O6" s="50">
        <f>SUM(C6:N6)</f>
        <v>81681</v>
      </c>
    </row>
    <row r="7" spans="1:15" ht="15.75" thickBot="1" x14ac:dyDescent="0.3">
      <c r="A7" s="46">
        <v>113</v>
      </c>
      <c r="B7" s="51" t="s">
        <v>15</v>
      </c>
      <c r="C7" s="52">
        <v>0</v>
      </c>
      <c r="D7" s="53">
        <v>150</v>
      </c>
      <c r="E7" s="54">
        <v>0</v>
      </c>
      <c r="F7" s="49">
        <v>0</v>
      </c>
      <c r="G7" s="49">
        <v>1298</v>
      </c>
      <c r="H7" s="48">
        <v>1716</v>
      </c>
      <c r="I7" s="55">
        <v>140</v>
      </c>
      <c r="J7" s="49">
        <v>0</v>
      </c>
      <c r="K7" s="49">
        <v>0</v>
      </c>
      <c r="L7" s="56">
        <v>0</v>
      </c>
      <c r="M7" s="49">
        <v>0</v>
      </c>
      <c r="N7" s="57">
        <v>0</v>
      </c>
      <c r="O7" s="58">
        <f>SUM(C7:N7)</f>
        <v>3304</v>
      </c>
    </row>
    <row r="8" spans="1:15" ht="15.75" thickBot="1" x14ac:dyDescent="0.3">
      <c r="A8" s="46">
        <v>121</v>
      </c>
      <c r="B8" s="51" t="s">
        <v>16</v>
      </c>
      <c r="C8" s="49">
        <v>350</v>
      </c>
      <c r="D8" s="49">
        <v>350</v>
      </c>
      <c r="E8" s="49">
        <v>350</v>
      </c>
      <c r="F8" s="49">
        <v>350</v>
      </c>
      <c r="G8" s="49">
        <v>477</v>
      </c>
      <c r="H8" s="49">
        <v>432</v>
      </c>
      <c r="I8" s="49">
        <v>350</v>
      </c>
      <c r="J8" s="49">
        <v>350</v>
      </c>
      <c r="K8" s="49">
        <v>350</v>
      </c>
      <c r="L8" s="49">
        <v>350</v>
      </c>
      <c r="M8" s="49">
        <v>350</v>
      </c>
      <c r="N8" s="49">
        <v>353</v>
      </c>
      <c r="O8" s="50">
        <f>SUM(C8:N8)</f>
        <v>4412</v>
      </c>
    </row>
    <row r="9" spans="1:15" ht="15.75" thickBot="1" x14ac:dyDescent="0.3">
      <c r="A9" s="46">
        <v>122</v>
      </c>
      <c r="B9" s="51" t="s">
        <v>17</v>
      </c>
      <c r="C9" s="49">
        <v>204</v>
      </c>
      <c r="D9" s="49">
        <v>204</v>
      </c>
      <c r="E9" s="49">
        <v>204</v>
      </c>
      <c r="F9" s="49">
        <v>204</v>
      </c>
      <c r="G9" s="49">
        <v>279</v>
      </c>
      <c r="H9" s="49">
        <v>252</v>
      </c>
      <c r="I9" s="49">
        <v>204</v>
      </c>
      <c r="J9" s="49">
        <v>204</v>
      </c>
      <c r="K9" s="49">
        <v>204</v>
      </c>
      <c r="L9" s="49">
        <v>204</v>
      </c>
      <c r="M9" s="49">
        <v>204</v>
      </c>
      <c r="N9" s="49">
        <v>204</v>
      </c>
      <c r="O9" s="50">
        <f>SUM(C9:N9)</f>
        <v>2571</v>
      </c>
    </row>
    <row r="10" spans="1:15" ht="15.75" thickBot="1" x14ac:dyDescent="0.3">
      <c r="A10" s="59">
        <v>124</v>
      </c>
      <c r="B10" s="51" t="s">
        <v>21</v>
      </c>
      <c r="C10" s="49">
        <v>130</v>
      </c>
      <c r="D10" s="49">
        <v>130</v>
      </c>
      <c r="E10" s="49">
        <v>130</v>
      </c>
      <c r="F10" s="49">
        <v>130</v>
      </c>
      <c r="G10" s="49">
        <v>160</v>
      </c>
      <c r="H10" s="49">
        <v>160</v>
      </c>
      <c r="I10" s="49">
        <v>147</v>
      </c>
      <c r="J10" s="49">
        <v>130</v>
      </c>
      <c r="K10" s="49">
        <v>130</v>
      </c>
      <c r="L10" s="49">
        <v>130</v>
      </c>
      <c r="M10" s="49">
        <v>130</v>
      </c>
      <c r="N10" s="49">
        <v>131</v>
      </c>
      <c r="O10" s="50">
        <f>SUM(C10:N10)</f>
        <v>1638</v>
      </c>
    </row>
    <row r="11" spans="1:15" ht="15.75" thickBot="1" x14ac:dyDescent="0.3">
      <c r="A11" s="46">
        <v>142</v>
      </c>
      <c r="B11" s="51" t="s">
        <v>18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0">
        <v>0</v>
      </c>
      <c r="K11" s="60">
        <v>0</v>
      </c>
      <c r="L11" s="60">
        <v>0</v>
      </c>
      <c r="M11" s="60">
        <v>0</v>
      </c>
      <c r="N11" s="60">
        <v>0</v>
      </c>
      <c r="O11" s="50">
        <v>0</v>
      </c>
    </row>
    <row r="12" spans="1:15" ht="15.75" thickBot="1" x14ac:dyDescent="0.3">
      <c r="A12" s="46">
        <v>149</v>
      </c>
      <c r="B12" s="51" t="s">
        <v>22</v>
      </c>
      <c r="C12" s="61">
        <v>0</v>
      </c>
      <c r="D12" s="62">
        <v>0</v>
      </c>
      <c r="E12" s="62">
        <v>0</v>
      </c>
      <c r="F12" s="62">
        <v>0</v>
      </c>
      <c r="G12" s="62">
        <v>0</v>
      </c>
      <c r="H12" s="62">
        <v>0</v>
      </c>
      <c r="I12" s="62">
        <v>0</v>
      </c>
      <c r="J12" s="62">
        <v>0</v>
      </c>
      <c r="K12" s="62">
        <v>0</v>
      </c>
      <c r="L12" s="62">
        <v>0</v>
      </c>
      <c r="M12" s="62">
        <v>0</v>
      </c>
      <c r="N12" s="62">
        <v>0</v>
      </c>
      <c r="O12" s="50">
        <v>0</v>
      </c>
    </row>
    <row r="13" spans="1:15" ht="15.75" thickBot="1" x14ac:dyDescent="0.3">
      <c r="A13" s="46">
        <v>151</v>
      </c>
      <c r="B13" s="47" t="s">
        <v>26</v>
      </c>
      <c r="C13" s="63">
        <v>183</v>
      </c>
      <c r="D13" s="63">
        <v>181</v>
      </c>
      <c r="E13" s="63">
        <v>152</v>
      </c>
      <c r="F13" s="63">
        <v>178</v>
      </c>
      <c r="G13" s="63">
        <v>164</v>
      </c>
      <c r="H13" s="63">
        <v>188</v>
      </c>
      <c r="I13" s="63">
        <v>193</v>
      </c>
      <c r="J13" s="63">
        <v>195</v>
      </c>
      <c r="K13" s="63">
        <v>186</v>
      </c>
      <c r="L13" s="63">
        <v>154</v>
      </c>
      <c r="M13" s="63">
        <v>190</v>
      </c>
      <c r="N13" s="63">
        <v>170</v>
      </c>
      <c r="O13" s="50">
        <f>SUM(C13:N13)</f>
        <v>2134</v>
      </c>
    </row>
    <row r="14" spans="1:15" ht="15.75" thickBot="1" x14ac:dyDescent="0.3">
      <c r="A14" s="46">
        <v>151</v>
      </c>
      <c r="B14" s="47" t="s">
        <v>27</v>
      </c>
      <c r="C14" s="63">
        <v>225</v>
      </c>
      <c r="D14" s="63">
        <v>192</v>
      </c>
      <c r="E14" s="63">
        <v>189</v>
      </c>
      <c r="F14" s="63">
        <v>174</v>
      </c>
      <c r="G14" s="63">
        <v>143</v>
      </c>
      <c r="H14" s="63">
        <v>372</v>
      </c>
      <c r="I14" s="63">
        <v>96</v>
      </c>
      <c r="J14" s="63">
        <v>91</v>
      </c>
      <c r="K14" s="63">
        <v>138</v>
      </c>
      <c r="L14" s="63">
        <v>156</v>
      </c>
      <c r="M14" s="63">
        <v>120</v>
      </c>
      <c r="N14" s="63">
        <v>120</v>
      </c>
      <c r="O14" s="50">
        <f>SUM(C14:N14)</f>
        <v>2016</v>
      </c>
    </row>
    <row r="15" spans="1:15" ht="15.75" thickBot="1" x14ac:dyDescent="0.3">
      <c r="A15" s="46">
        <v>151</v>
      </c>
      <c r="B15" s="47" t="s">
        <v>28</v>
      </c>
      <c r="C15" s="63">
        <v>1275</v>
      </c>
      <c r="D15" s="63">
        <v>1104</v>
      </c>
      <c r="E15" s="63">
        <v>848</v>
      </c>
      <c r="F15" s="63">
        <v>616</v>
      </c>
      <c r="G15" s="63">
        <v>379</v>
      </c>
      <c r="H15" s="63">
        <v>38</v>
      </c>
      <c r="I15" s="63">
        <v>18</v>
      </c>
      <c r="J15" s="63">
        <v>16</v>
      </c>
      <c r="K15" s="63">
        <v>147</v>
      </c>
      <c r="L15" s="49">
        <v>173</v>
      </c>
      <c r="M15" s="49">
        <v>1087</v>
      </c>
      <c r="N15" s="63">
        <v>990</v>
      </c>
      <c r="O15" s="50">
        <f>SUM(C15:N15)</f>
        <v>6691</v>
      </c>
    </row>
    <row r="16" spans="1:15" ht="15.75" thickBot="1" x14ac:dyDescent="0.3">
      <c r="A16" s="46">
        <v>152</v>
      </c>
      <c r="B16" s="51" t="s">
        <v>19</v>
      </c>
      <c r="C16" s="64">
        <v>20</v>
      </c>
      <c r="D16" s="64">
        <v>20</v>
      </c>
      <c r="E16" s="64">
        <v>20</v>
      </c>
      <c r="F16" s="64">
        <v>20</v>
      </c>
      <c r="G16" s="64">
        <v>20</v>
      </c>
      <c r="H16" s="64">
        <v>20</v>
      </c>
      <c r="I16" s="64">
        <v>20</v>
      </c>
      <c r="J16" s="64">
        <v>20</v>
      </c>
      <c r="K16" s="64">
        <v>20</v>
      </c>
      <c r="L16" s="64">
        <v>20</v>
      </c>
      <c r="M16" s="64">
        <v>20</v>
      </c>
      <c r="N16" s="64">
        <v>20</v>
      </c>
      <c r="O16" s="58">
        <f>SUM(C16:N16)</f>
        <v>240</v>
      </c>
    </row>
    <row r="17" spans="1:15" ht="15.75" thickBot="1" x14ac:dyDescent="0.3">
      <c r="A17" s="59">
        <v>159</v>
      </c>
      <c r="B17" s="43" t="s">
        <v>23</v>
      </c>
      <c r="C17" s="49">
        <v>774</v>
      </c>
      <c r="D17" s="49">
        <v>4</v>
      </c>
      <c r="E17" s="49">
        <v>394</v>
      </c>
      <c r="F17" s="49">
        <v>381</v>
      </c>
      <c r="G17" s="49">
        <v>4</v>
      </c>
      <c r="H17" s="49">
        <v>253</v>
      </c>
      <c r="I17" s="49">
        <v>692</v>
      </c>
      <c r="J17" s="49">
        <v>418</v>
      </c>
      <c r="K17" s="49">
        <v>198</v>
      </c>
      <c r="L17" s="49">
        <v>4</v>
      </c>
      <c r="M17" s="49">
        <v>107</v>
      </c>
      <c r="N17" s="49">
        <v>51</v>
      </c>
      <c r="O17" s="50">
        <f>SUM(C17:N17)</f>
        <v>3280</v>
      </c>
    </row>
    <row r="18" spans="1:15" ht="15.75" thickBot="1" x14ac:dyDescent="0.3">
      <c r="A18" s="45"/>
      <c r="B18" s="65" t="s">
        <v>25</v>
      </c>
      <c r="C18" s="66">
        <f t="shared" ref="C18:N18" si="0">SUM(C6:C17)</f>
        <v>9645</v>
      </c>
      <c r="D18" s="66">
        <f t="shared" si="0"/>
        <v>8819</v>
      </c>
      <c r="E18" s="66">
        <f t="shared" si="0"/>
        <v>8771</v>
      </c>
      <c r="F18" s="66">
        <f t="shared" si="0"/>
        <v>8537</v>
      </c>
      <c r="G18" s="66">
        <f t="shared" si="0"/>
        <v>11767</v>
      </c>
      <c r="H18" s="66">
        <f t="shared" si="0"/>
        <v>11428</v>
      </c>
      <c r="I18" s="66">
        <f t="shared" si="0"/>
        <v>8344</v>
      </c>
      <c r="J18" s="66">
        <f t="shared" si="0"/>
        <v>7908</v>
      </c>
      <c r="K18" s="66">
        <f t="shared" si="0"/>
        <v>7857</v>
      </c>
      <c r="L18" s="66">
        <f t="shared" si="0"/>
        <v>7675</v>
      </c>
      <c r="M18" s="66">
        <f t="shared" si="0"/>
        <v>8692</v>
      </c>
      <c r="N18" s="66">
        <f t="shared" si="0"/>
        <v>8524</v>
      </c>
      <c r="O18" s="50">
        <f>SUM(O6:O17)</f>
        <v>107967</v>
      </c>
    </row>
    <row r="20" spans="1:15" x14ac:dyDescent="0.25">
      <c r="O20">
        <v>107967</v>
      </c>
    </row>
    <row r="21" spans="1:15" ht="18.75" x14ac:dyDescent="0.3">
      <c r="B21" s="23" t="s">
        <v>31</v>
      </c>
      <c r="C21" s="23"/>
      <c r="D21" s="23"/>
      <c r="E21" s="23"/>
      <c r="F21" s="23"/>
      <c r="G21" s="23"/>
      <c r="H21" s="23"/>
    </row>
    <row r="23" spans="1:15" ht="15.75" thickBot="1" x14ac:dyDescent="0.3">
      <c r="A23" s="15"/>
      <c r="B23" s="1"/>
      <c r="C23" s="15"/>
      <c r="D23" s="15"/>
      <c r="E23" s="2" t="s">
        <v>24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1:15" ht="15.75" thickBot="1" x14ac:dyDescent="0.3">
      <c r="A24" s="3" t="s">
        <v>0</v>
      </c>
      <c r="B24" s="4" t="s">
        <v>1</v>
      </c>
      <c r="C24" s="5" t="s">
        <v>2</v>
      </c>
      <c r="D24" s="5" t="s">
        <v>3</v>
      </c>
      <c r="E24" s="5" t="s">
        <v>4</v>
      </c>
      <c r="F24" s="5" t="s">
        <v>5</v>
      </c>
      <c r="G24" s="5" t="s">
        <v>6</v>
      </c>
      <c r="H24" s="5" t="s">
        <v>7</v>
      </c>
      <c r="I24" s="5" t="s">
        <v>8</v>
      </c>
      <c r="J24" s="5" t="s">
        <v>9</v>
      </c>
      <c r="K24" s="5" t="s">
        <v>10</v>
      </c>
      <c r="L24" s="5" t="s">
        <v>11</v>
      </c>
      <c r="M24" s="5" t="s">
        <v>12</v>
      </c>
      <c r="N24" s="5" t="s">
        <v>13</v>
      </c>
      <c r="O24" s="5" t="s">
        <v>14</v>
      </c>
    </row>
    <row r="25" spans="1:15" ht="15.75" thickBot="1" x14ac:dyDescent="0.3">
      <c r="A25" s="6">
        <v>111</v>
      </c>
      <c r="B25" s="7" t="s">
        <v>20</v>
      </c>
      <c r="C25" s="24">
        <v>856</v>
      </c>
      <c r="D25" s="24">
        <v>856</v>
      </c>
      <c r="E25" s="24">
        <v>856</v>
      </c>
      <c r="F25" s="24">
        <v>856</v>
      </c>
      <c r="G25" s="24">
        <v>856</v>
      </c>
      <c r="H25" s="24">
        <v>856</v>
      </c>
      <c r="I25" s="24">
        <v>856</v>
      </c>
      <c r="J25" s="24">
        <v>856</v>
      </c>
      <c r="K25" s="24">
        <v>856</v>
      </c>
      <c r="L25" s="24">
        <v>856</v>
      </c>
      <c r="M25" s="24">
        <v>856</v>
      </c>
      <c r="N25" s="24">
        <v>857</v>
      </c>
      <c r="O25" s="8">
        <f>C25+D25+E25+F25+G25+H25+I25+J25+K25+L25+M25+N25</f>
        <v>10273</v>
      </c>
    </row>
    <row r="26" spans="1:15" ht="15.75" thickBot="1" x14ac:dyDescent="0.3">
      <c r="A26" s="6">
        <v>113</v>
      </c>
      <c r="B26" s="9" t="s">
        <v>15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8">
        <f t="shared" ref="O26:O36" si="1">C26+D26+E26+F26+G26+H26+I26+J26+K26+L26+M26+N26</f>
        <v>0</v>
      </c>
    </row>
    <row r="27" spans="1:15" ht="15.75" thickBot="1" x14ac:dyDescent="0.3">
      <c r="A27" s="6">
        <v>121</v>
      </c>
      <c r="B27" s="9" t="s">
        <v>16</v>
      </c>
      <c r="C27" s="13">
        <v>46</v>
      </c>
      <c r="D27" s="13">
        <v>46</v>
      </c>
      <c r="E27" s="13">
        <v>46</v>
      </c>
      <c r="F27" s="13">
        <v>46</v>
      </c>
      <c r="G27" s="13">
        <v>46</v>
      </c>
      <c r="H27" s="13">
        <v>46</v>
      </c>
      <c r="I27" s="13">
        <v>46</v>
      </c>
      <c r="J27" s="13">
        <v>46</v>
      </c>
      <c r="K27" s="13">
        <v>46</v>
      </c>
      <c r="L27" s="13">
        <v>46</v>
      </c>
      <c r="M27" s="13">
        <v>46</v>
      </c>
      <c r="N27" s="13">
        <v>49</v>
      </c>
      <c r="O27" s="8">
        <f t="shared" si="1"/>
        <v>555</v>
      </c>
    </row>
    <row r="28" spans="1:15" ht="15.75" thickBot="1" x14ac:dyDescent="0.3">
      <c r="A28" s="6">
        <v>122</v>
      </c>
      <c r="B28" s="9" t="s">
        <v>17</v>
      </c>
      <c r="C28" s="13">
        <v>27</v>
      </c>
      <c r="D28" s="13">
        <v>27</v>
      </c>
      <c r="E28" s="13">
        <v>27</v>
      </c>
      <c r="F28" s="13">
        <v>27</v>
      </c>
      <c r="G28" s="13">
        <v>27</v>
      </c>
      <c r="H28" s="13">
        <v>27</v>
      </c>
      <c r="I28" s="13">
        <v>27</v>
      </c>
      <c r="J28" s="13">
        <v>27</v>
      </c>
      <c r="K28" s="13">
        <v>27</v>
      </c>
      <c r="L28" s="13">
        <v>27</v>
      </c>
      <c r="M28" s="13">
        <v>27</v>
      </c>
      <c r="N28" s="13">
        <v>27</v>
      </c>
      <c r="O28" s="8">
        <f t="shared" si="1"/>
        <v>324</v>
      </c>
    </row>
    <row r="29" spans="1:15" ht="15.75" thickBot="1" x14ac:dyDescent="0.3">
      <c r="A29" s="10">
        <v>124</v>
      </c>
      <c r="B29" s="9" t="s">
        <v>21</v>
      </c>
      <c r="C29" s="13">
        <v>17</v>
      </c>
      <c r="D29" s="13">
        <v>17</v>
      </c>
      <c r="E29" s="13">
        <v>17</v>
      </c>
      <c r="F29" s="13">
        <v>17</v>
      </c>
      <c r="G29" s="13">
        <v>17</v>
      </c>
      <c r="H29" s="13">
        <v>17</v>
      </c>
      <c r="I29" s="13">
        <v>17</v>
      </c>
      <c r="J29" s="13">
        <v>17</v>
      </c>
      <c r="K29" s="13">
        <v>17</v>
      </c>
      <c r="L29" s="13">
        <v>17</v>
      </c>
      <c r="M29" s="13">
        <v>17</v>
      </c>
      <c r="N29" s="13">
        <v>18</v>
      </c>
      <c r="O29" s="8">
        <f t="shared" si="1"/>
        <v>205</v>
      </c>
    </row>
    <row r="30" spans="1:15" ht="15.75" thickBot="1" x14ac:dyDescent="0.3">
      <c r="A30" s="6">
        <v>142</v>
      </c>
      <c r="B30" s="9" t="s">
        <v>18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8">
        <f t="shared" si="1"/>
        <v>0</v>
      </c>
    </row>
    <row r="31" spans="1:15" ht="15.75" thickBot="1" x14ac:dyDescent="0.3">
      <c r="A31" s="6">
        <v>149</v>
      </c>
      <c r="B31" s="9" t="s">
        <v>22</v>
      </c>
      <c r="C31" s="19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8">
        <f t="shared" si="1"/>
        <v>0</v>
      </c>
    </row>
    <row r="32" spans="1:15" ht="15.75" thickBot="1" x14ac:dyDescent="0.3">
      <c r="A32" s="6">
        <v>151</v>
      </c>
      <c r="B32" s="7" t="s">
        <v>26</v>
      </c>
      <c r="C32" s="1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8">
        <f t="shared" si="1"/>
        <v>0</v>
      </c>
    </row>
    <row r="33" spans="1:15" ht="15.75" thickBot="1" x14ac:dyDescent="0.3">
      <c r="A33" s="6">
        <v>151</v>
      </c>
      <c r="B33" s="7" t="s">
        <v>27</v>
      </c>
      <c r="C33" s="20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8">
        <f t="shared" si="1"/>
        <v>0</v>
      </c>
    </row>
    <row r="34" spans="1:15" ht="15.75" thickBot="1" x14ac:dyDescent="0.3">
      <c r="A34" s="6">
        <v>151</v>
      </c>
      <c r="B34" s="7" t="s">
        <v>28</v>
      </c>
      <c r="C34" s="2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8">
        <f t="shared" si="1"/>
        <v>0</v>
      </c>
    </row>
    <row r="35" spans="1:15" ht="15.75" thickBot="1" x14ac:dyDescent="0.3">
      <c r="A35" s="6">
        <v>152</v>
      </c>
      <c r="B35" s="9" t="s">
        <v>19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8">
        <f t="shared" si="1"/>
        <v>0</v>
      </c>
    </row>
    <row r="36" spans="1:15" ht="15.75" thickBot="1" x14ac:dyDescent="0.3">
      <c r="A36" s="10">
        <v>159</v>
      </c>
      <c r="B36" s="1" t="s">
        <v>23</v>
      </c>
      <c r="C36" s="6">
        <v>4</v>
      </c>
      <c r="D36" s="6">
        <v>4</v>
      </c>
      <c r="E36" s="6">
        <v>4</v>
      </c>
      <c r="F36" s="6">
        <v>4</v>
      </c>
      <c r="G36" s="6">
        <v>4</v>
      </c>
      <c r="H36" s="6">
        <v>4</v>
      </c>
      <c r="I36" s="6">
        <v>4</v>
      </c>
      <c r="J36" s="6">
        <v>4</v>
      </c>
      <c r="K36" s="6">
        <v>4</v>
      </c>
      <c r="L36" s="6">
        <v>4</v>
      </c>
      <c r="M36" s="6">
        <v>4</v>
      </c>
      <c r="N36" s="6">
        <v>7</v>
      </c>
      <c r="O36" s="8">
        <f t="shared" si="1"/>
        <v>51</v>
      </c>
    </row>
    <row r="37" spans="1:15" ht="15.75" thickBot="1" x14ac:dyDescent="0.3">
      <c r="A37" s="3"/>
      <c r="B37" s="14" t="s">
        <v>25</v>
      </c>
      <c r="C37" s="18">
        <f t="shared" ref="C37:N37" si="2">SUM(C25:C36)</f>
        <v>950</v>
      </c>
      <c r="D37" s="18">
        <f t="shared" si="2"/>
        <v>950</v>
      </c>
      <c r="E37" s="18">
        <f t="shared" si="2"/>
        <v>950</v>
      </c>
      <c r="F37" s="18">
        <f t="shared" si="2"/>
        <v>950</v>
      </c>
      <c r="G37" s="18">
        <f t="shared" si="2"/>
        <v>950</v>
      </c>
      <c r="H37" s="18">
        <f t="shared" si="2"/>
        <v>950</v>
      </c>
      <c r="I37" s="18">
        <f t="shared" si="2"/>
        <v>950</v>
      </c>
      <c r="J37" s="18">
        <f t="shared" si="2"/>
        <v>950</v>
      </c>
      <c r="K37" s="18">
        <f t="shared" si="2"/>
        <v>950</v>
      </c>
      <c r="L37" s="18">
        <f t="shared" si="2"/>
        <v>950</v>
      </c>
      <c r="M37" s="18">
        <f t="shared" si="2"/>
        <v>950</v>
      </c>
      <c r="N37" s="18">
        <f t="shared" si="2"/>
        <v>958</v>
      </c>
      <c r="O37" s="8">
        <f>C37+D37+E37+F37+G37+H37+I37+J37+K37+L37+M37+N37</f>
        <v>11408</v>
      </c>
    </row>
  </sheetData>
  <pageMargins left="0.7" right="0.7" top="0.75" bottom="0.75" header="0.3" footer="0.3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workbookViewId="0">
      <selection activeCell="R12" sqref="R12"/>
    </sheetView>
  </sheetViews>
  <sheetFormatPr defaultRowHeight="15" x14ac:dyDescent="0.25"/>
  <cols>
    <col min="1" max="1" width="6.85546875" customWidth="1"/>
    <col min="2" max="2" width="15.85546875" customWidth="1"/>
    <col min="3" max="3" width="7" customWidth="1"/>
    <col min="4" max="4" width="9" customWidth="1"/>
    <col min="5" max="5" width="7.7109375" customWidth="1"/>
    <col min="6" max="6" width="7.5703125" customWidth="1"/>
    <col min="7" max="7" width="8" customWidth="1"/>
    <col min="8" max="8" width="8.140625" customWidth="1"/>
    <col min="9" max="9" width="7.140625" customWidth="1"/>
    <col min="10" max="10" width="7.85546875" customWidth="1"/>
    <col min="12" max="12" width="7.7109375" customWidth="1"/>
    <col min="13" max="13" width="7.85546875" customWidth="1"/>
    <col min="14" max="14" width="8.42578125" customWidth="1"/>
  </cols>
  <sheetData>
    <row r="1" spans="1:15" ht="15" customHeight="1" x14ac:dyDescent="0.25"/>
    <row r="2" spans="1:15" ht="15" customHeight="1" x14ac:dyDescent="0.25">
      <c r="B2" s="70" t="s">
        <v>34</v>
      </c>
      <c r="C2" s="70"/>
      <c r="D2" s="70"/>
      <c r="E2" s="40"/>
      <c r="F2" s="40"/>
      <c r="G2" s="40"/>
      <c r="H2" s="40"/>
      <c r="I2" s="40"/>
    </row>
    <row r="3" spans="1:15" x14ac:dyDescent="0.25">
      <c r="B3" s="70" t="s">
        <v>35</v>
      </c>
      <c r="C3" s="70"/>
      <c r="D3" s="70"/>
      <c r="E3" s="40"/>
      <c r="F3" s="40"/>
      <c r="G3" s="40"/>
      <c r="H3" s="40"/>
      <c r="I3" s="40"/>
    </row>
    <row r="4" spans="1:15" ht="19.5" thickBot="1" x14ac:dyDescent="0.35">
      <c r="A4" s="40"/>
      <c r="B4" s="41"/>
      <c r="C4" s="41"/>
      <c r="D4" s="41"/>
      <c r="E4" s="41"/>
      <c r="F4" s="41" t="s">
        <v>37</v>
      </c>
      <c r="G4" s="41"/>
      <c r="H4" s="41"/>
      <c r="I4" s="40"/>
      <c r="J4" s="40"/>
      <c r="K4" s="40"/>
      <c r="L4" s="40"/>
      <c r="M4" s="40"/>
      <c r="N4" s="40"/>
      <c r="O4" s="40"/>
    </row>
    <row r="5" spans="1:15" ht="15.75" thickBot="1" x14ac:dyDescent="0.3">
      <c r="A5" s="67" t="s">
        <v>0</v>
      </c>
      <c r="B5" s="65" t="s">
        <v>1</v>
      </c>
      <c r="C5" s="68" t="s">
        <v>2</v>
      </c>
      <c r="D5" s="68" t="s">
        <v>3</v>
      </c>
      <c r="E5" s="68" t="s">
        <v>4</v>
      </c>
      <c r="F5" s="68" t="s">
        <v>5</v>
      </c>
      <c r="G5" s="68" t="s">
        <v>6</v>
      </c>
      <c r="H5" s="68" t="s">
        <v>7</v>
      </c>
      <c r="I5" s="68" t="s">
        <v>8</v>
      </c>
      <c r="J5" s="68" t="s">
        <v>9</v>
      </c>
      <c r="K5" s="68" t="s">
        <v>10</v>
      </c>
      <c r="L5" s="68" t="s">
        <v>11</v>
      </c>
      <c r="M5" s="68" t="s">
        <v>12</v>
      </c>
      <c r="N5" s="68" t="s">
        <v>13</v>
      </c>
      <c r="O5" s="68" t="s">
        <v>14</v>
      </c>
    </row>
    <row r="6" spans="1:15" ht="15.75" thickBot="1" x14ac:dyDescent="0.3">
      <c r="A6" s="46">
        <v>111</v>
      </c>
      <c r="B6" s="47" t="s">
        <v>39</v>
      </c>
      <c r="C6" s="48">
        <f>5628+856</f>
        <v>6484</v>
      </c>
      <c r="D6" s="48">
        <f>5628+856</f>
        <v>6484</v>
      </c>
      <c r="E6" s="48">
        <f>5628+856</f>
        <v>6484</v>
      </c>
      <c r="F6" s="48">
        <f>5628+856</f>
        <v>6484</v>
      </c>
      <c r="G6" s="49">
        <f>7987+856</f>
        <v>8843</v>
      </c>
      <c r="H6" s="49">
        <f>7141+856</f>
        <v>7997</v>
      </c>
      <c r="I6" s="48">
        <f>5628+856</f>
        <v>6484</v>
      </c>
      <c r="J6" s="48">
        <f>5628+856</f>
        <v>6484</v>
      </c>
      <c r="K6" s="48">
        <f>5628+856</f>
        <v>6484</v>
      </c>
      <c r="L6" s="48">
        <f>5628+856</f>
        <v>6484</v>
      </c>
      <c r="M6" s="48">
        <f>5628+856</f>
        <v>6484</v>
      </c>
      <c r="N6" s="48">
        <f>5628+857</f>
        <v>6485</v>
      </c>
      <c r="O6" s="50">
        <f>SUM(C6:N6)</f>
        <v>81681</v>
      </c>
    </row>
    <row r="7" spans="1:15" ht="15.75" thickBot="1" x14ac:dyDescent="0.3">
      <c r="A7" s="46">
        <v>113</v>
      </c>
      <c r="B7" s="51" t="s">
        <v>15</v>
      </c>
      <c r="C7" s="52">
        <v>0</v>
      </c>
      <c r="D7" s="53">
        <v>150</v>
      </c>
      <c r="E7" s="54">
        <v>0</v>
      </c>
      <c r="F7" s="49">
        <v>0</v>
      </c>
      <c r="G7" s="49">
        <v>1298</v>
      </c>
      <c r="H7" s="48">
        <v>1716</v>
      </c>
      <c r="I7" s="55">
        <v>140</v>
      </c>
      <c r="J7" s="49">
        <v>0</v>
      </c>
      <c r="K7" s="49">
        <v>0</v>
      </c>
      <c r="L7" s="56">
        <v>0</v>
      </c>
      <c r="M7" s="49">
        <v>0</v>
      </c>
      <c r="N7" s="57">
        <v>0</v>
      </c>
      <c r="O7" s="58">
        <f>SUM(C7:N7)</f>
        <v>3304</v>
      </c>
    </row>
    <row r="8" spans="1:15" ht="15.75" thickBot="1" x14ac:dyDescent="0.3">
      <c r="A8" s="46">
        <v>121</v>
      </c>
      <c r="B8" s="51" t="s">
        <v>40</v>
      </c>
      <c r="C8" s="49">
        <v>350</v>
      </c>
      <c r="D8" s="49">
        <v>350</v>
      </c>
      <c r="E8" s="49">
        <v>350</v>
      </c>
      <c r="F8" s="49">
        <v>350</v>
      </c>
      <c r="G8" s="49">
        <v>477</v>
      </c>
      <c r="H8" s="49">
        <v>432</v>
      </c>
      <c r="I8" s="49">
        <v>350</v>
      </c>
      <c r="J8" s="49">
        <v>350</v>
      </c>
      <c r="K8" s="49">
        <v>350</v>
      </c>
      <c r="L8" s="49">
        <v>350</v>
      </c>
      <c r="M8" s="49">
        <v>350</v>
      </c>
      <c r="N8" s="49">
        <v>353</v>
      </c>
      <c r="O8" s="50">
        <f>SUM(C8:N8)</f>
        <v>4412</v>
      </c>
    </row>
    <row r="9" spans="1:15" ht="15.75" thickBot="1" x14ac:dyDescent="0.3">
      <c r="A9" s="59">
        <v>122</v>
      </c>
      <c r="B9" s="51" t="s">
        <v>41</v>
      </c>
      <c r="C9" s="49">
        <v>204</v>
      </c>
      <c r="D9" s="49">
        <v>204</v>
      </c>
      <c r="E9" s="49">
        <v>204</v>
      </c>
      <c r="F9" s="49">
        <v>204</v>
      </c>
      <c r="G9" s="49">
        <v>279</v>
      </c>
      <c r="H9" s="49">
        <v>252</v>
      </c>
      <c r="I9" s="49">
        <v>204</v>
      </c>
      <c r="J9" s="49">
        <v>204</v>
      </c>
      <c r="K9" s="49">
        <v>204</v>
      </c>
      <c r="L9" s="49">
        <v>204</v>
      </c>
      <c r="M9" s="49">
        <v>204</v>
      </c>
      <c r="N9" s="49">
        <v>204</v>
      </c>
      <c r="O9" s="50">
        <f>SUM(C9:N9)</f>
        <v>2571</v>
      </c>
    </row>
    <row r="10" spans="1:15" ht="15.75" thickBot="1" x14ac:dyDescent="0.3">
      <c r="A10" s="63">
        <v>124</v>
      </c>
      <c r="B10" s="51" t="s">
        <v>42</v>
      </c>
      <c r="C10" s="49">
        <v>130</v>
      </c>
      <c r="D10" s="49">
        <v>130</v>
      </c>
      <c r="E10" s="49">
        <v>130</v>
      </c>
      <c r="F10" s="49">
        <v>130</v>
      </c>
      <c r="G10" s="49">
        <v>160</v>
      </c>
      <c r="H10" s="49">
        <v>160</v>
      </c>
      <c r="I10" s="49">
        <v>147</v>
      </c>
      <c r="J10" s="49">
        <v>130</v>
      </c>
      <c r="K10" s="49">
        <v>130</v>
      </c>
      <c r="L10" s="49">
        <v>130</v>
      </c>
      <c r="M10" s="49">
        <v>130</v>
      </c>
      <c r="N10" s="49">
        <v>131</v>
      </c>
      <c r="O10" s="50">
        <f>SUM(C10:N10)</f>
        <v>1638</v>
      </c>
    </row>
    <row r="11" spans="1:15" ht="15.75" thickBot="1" x14ac:dyDescent="0.3">
      <c r="A11" s="63">
        <v>142</v>
      </c>
      <c r="B11" s="51" t="s">
        <v>43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0">
        <v>0</v>
      </c>
      <c r="K11" s="60">
        <v>0</v>
      </c>
      <c r="L11" s="60">
        <v>0</v>
      </c>
      <c r="M11" s="60">
        <v>0</v>
      </c>
      <c r="N11" s="60">
        <v>0</v>
      </c>
      <c r="O11" s="50">
        <v>0</v>
      </c>
    </row>
    <row r="12" spans="1:15" ht="15.75" thickBot="1" x14ac:dyDescent="0.3">
      <c r="A12" s="46">
        <v>149</v>
      </c>
      <c r="B12" s="51" t="s">
        <v>44</v>
      </c>
      <c r="C12" s="61">
        <v>0</v>
      </c>
      <c r="D12" s="62">
        <v>0</v>
      </c>
      <c r="E12" s="62">
        <v>0</v>
      </c>
      <c r="F12" s="62">
        <v>0</v>
      </c>
      <c r="G12" s="62">
        <v>0</v>
      </c>
      <c r="H12" s="62">
        <v>0</v>
      </c>
      <c r="I12" s="62">
        <v>0</v>
      </c>
      <c r="J12" s="62">
        <v>0</v>
      </c>
      <c r="K12" s="62">
        <v>0</v>
      </c>
      <c r="L12" s="62">
        <v>0</v>
      </c>
      <c r="M12" s="62">
        <v>0</v>
      </c>
      <c r="N12" s="62">
        <v>0</v>
      </c>
      <c r="O12" s="50">
        <v>0</v>
      </c>
    </row>
    <row r="13" spans="1:15" ht="15.75" thickBot="1" x14ac:dyDescent="0.3">
      <c r="A13" s="46">
        <v>151</v>
      </c>
      <c r="B13" s="47" t="s">
        <v>26</v>
      </c>
      <c r="C13" s="63">
        <v>183</v>
      </c>
      <c r="D13" s="63">
        <v>181</v>
      </c>
      <c r="E13" s="63">
        <v>152</v>
      </c>
      <c r="F13" s="63">
        <v>178</v>
      </c>
      <c r="G13" s="63">
        <v>164</v>
      </c>
      <c r="H13" s="63">
        <v>188</v>
      </c>
      <c r="I13" s="63">
        <v>193</v>
      </c>
      <c r="J13" s="63">
        <v>195</v>
      </c>
      <c r="K13" s="63">
        <v>186</v>
      </c>
      <c r="L13" s="63">
        <v>154</v>
      </c>
      <c r="M13" s="63">
        <v>190</v>
      </c>
      <c r="N13" s="63">
        <v>170</v>
      </c>
      <c r="O13" s="50">
        <f>SUM(C13:N13)</f>
        <v>2134</v>
      </c>
    </row>
    <row r="14" spans="1:15" ht="15.75" thickBot="1" x14ac:dyDescent="0.3">
      <c r="A14" s="46">
        <v>151</v>
      </c>
      <c r="B14" s="47" t="s">
        <v>27</v>
      </c>
      <c r="C14" s="63">
        <v>225</v>
      </c>
      <c r="D14" s="63">
        <v>192</v>
      </c>
      <c r="E14" s="63">
        <v>189</v>
      </c>
      <c r="F14" s="63">
        <v>174</v>
      </c>
      <c r="G14" s="63">
        <v>143</v>
      </c>
      <c r="H14" s="63">
        <v>372</v>
      </c>
      <c r="I14" s="63">
        <v>96</v>
      </c>
      <c r="J14" s="63">
        <v>91</v>
      </c>
      <c r="K14" s="63">
        <v>138</v>
      </c>
      <c r="L14" s="63">
        <v>156</v>
      </c>
      <c r="M14" s="63">
        <v>120</v>
      </c>
      <c r="N14" s="63">
        <v>120</v>
      </c>
      <c r="O14" s="50">
        <f>SUM(C14:N14)</f>
        <v>2016</v>
      </c>
    </row>
    <row r="15" spans="1:15" ht="15.75" thickBot="1" x14ac:dyDescent="0.3">
      <c r="A15" s="46">
        <v>151</v>
      </c>
      <c r="B15" s="47" t="s">
        <v>28</v>
      </c>
      <c r="C15" s="63">
        <v>1275</v>
      </c>
      <c r="D15" s="63">
        <v>1104</v>
      </c>
      <c r="E15" s="63">
        <v>848</v>
      </c>
      <c r="F15" s="63">
        <v>616</v>
      </c>
      <c r="G15" s="63">
        <v>379</v>
      </c>
      <c r="H15" s="63">
        <v>38</v>
      </c>
      <c r="I15" s="63">
        <v>18</v>
      </c>
      <c r="J15" s="63">
        <v>16</v>
      </c>
      <c r="K15" s="63">
        <v>147</v>
      </c>
      <c r="L15" s="49">
        <v>173</v>
      </c>
      <c r="M15" s="49">
        <v>1087</v>
      </c>
      <c r="N15" s="63">
        <v>990</v>
      </c>
      <c r="O15" s="50">
        <f>SUM(C15:N15)</f>
        <v>6691</v>
      </c>
    </row>
    <row r="16" spans="1:15" ht="15.75" thickBot="1" x14ac:dyDescent="0.3">
      <c r="A16" s="46">
        <v>152</v>
      </c>
      <c r="B16" s="51" t="s">
        <v>38</v>
      </c>
      <c r="C16" s="64">
        <v>20</v>
      </c>
      <c r="D16" s="64">
        <v>20</v>
      </c>
      <c r="E16" s="64">
        <v>20</v>
      </c>
      <c r="F16" s="64">
        <v>20</v>
      </c>
      <c r="G16" s="64">
        <v>20</v>
      </c>
      <c r="H16" s="64">
        <v>20</v>
      </c>
      <c r="I16" s="64">
        <v>20</v>
      </c>
      <c r="J16" s="64">
        <v>20</v>
      </c>
      <c r="K16" s="64">
        <v>20</v>
      </c>
      <c r="L16" s="64">
        <v>20</v>
      </c>
      <c r="M16" s="64">
        <v>20</v>
      </c>
      <c r="N16" s="64">
        <v>20</v>
      </c>
      <c r="O16" s="58">
        <f>SUM(C16:N16)</f>
        <v>240</v>
      </c>
    </row>
    <row r="17" spans="1:15" ht="15.75" thickBot="1" x14ac:dyDescent="0.3">
      <c r="A17" s="59">
        <v>159</v>
      </c>
      <c r="B17" s="43" t="s">
        <v>23</v>
      </c>
      <c r="C17" s="49">
        <v>774</v>
      </c>
      <c r="D17" s="49">
        <v>4</v>
      </c>
      <c r="E17" s="49">
        <v>394</v>
      </c>
      <c r="F17" s="49">
        <v>381</v>
      </c>
      <c r="G17" s="49">
        <v>4</v>
      </c>
      <c r="H17" s="49">
        <v>253</v>
      </c>
      <c r="I17" s="49">
        <v>692</v>
      </c>
      <c r="J17" s="49">
        <v>418</v>
      </c>
      <c r="K17" s="49">
        <v>198</v>
      </c>
      <c r="L17" s="49">
        <v>4</v>
      </c>
      <c r="M17" s="49">
        <v>107</v>
      </c>
      <c r="N17" s="49">
        <v>51</v>
      </c>
      <c r="O17" s="50">
        <f>SUM(C17:N17)</f>
        <v>3280</v>
      </c>
    </row>
    <row r="18" spans="1:15" ht="15.75" thickBot="1" x14ac:dyDescent="0.3">
      <c r="A18" s="45"/>
      <c r="B18" s="65" t="s">
        <v>25</v>
      </c>
      <c r="C18" s="66">
        <f t="shared" ref="C18:N18" si="0">SUM(C6:C17)</f>
        <v>9645</v>
      </c>
      <c r="D18" s="66">
        <f t="shared" si="0"/>
        <v>8819</v>
      </c>
      <c r="E18" s="66">
        <f t="shared" si="0"/>
        <v>8771</v>
      </c>
      <c r="F18" s="66">
        <f t="shared" si="0"/>
        <v>8537</v>
      </c>
      <c r="G18" s="66">
        <f t="shared" si="0"/>
        <v>11767</v>
      </c>
      <c r="H18" s="66">
        <f t="shared" si="0"/>
        <v>11428</v>
      </c>
      <c r="I18" s="66">
        <f t="shared" si="0"/>
        <v>8344</v>
      </c>
      <c r="J18" s="66">
        <f t="shared" si="0"/>
        <v>7908</v>
      </c>
      <c r="K18" s="66">
        <f t="shared" si="0"/>
        <v>7857</v>
      </c>
      <c r="L18" s="66">
        <f t="shared" si="0"/>
        <v>7675</v>
      </c>
      <c r="M18" s="66">
        <f t="shared" si="0"/>
        <v>8692</v>
      </c>
      <c r="N18" s="66">
        <f t="shared" si="0"/>
        <v>8524</v>
      </c>
      <c r="O18" s="50">
        <f>SUM(O6:O17)</f>
        <v>107967</v>
      </c>
    </row>
    <row r="20" spans="1:15" x14ac:dyDescent="0.25">
      <c r="E20" s="70" t="s">
        <v>36</v>
      </c>
      <c r="F20" s="69"/>
      <c r="G20" s="69"/>
      <c r="H20" s="69"/>
      <c r="I20" s="69"/>
    </row>
  </sheetData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2020 МБ</vt:lpstr>
      <vt:lpstr>План РБ и МБ общее 2020</vt:lpstr>
      <vt:lpstr>План РБ и МБ общее 2020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2020-05-27T10:07:07Z</dcterms:modified>
</cp:coreProperties>
</file>